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5" tabRatio="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'Sheet1'!$A$1:$L$67</definedName>
  </definedNames>
  <calcPr fullCalcOnLoad="1"/>
</workbook>
</file>

<file path=xl/sharedStrings.xml><?xml version="1.0" encoding="utf-8"?>
<sst xmlns="http://schemas.openxmlformats.org/spreadsheetml/2006/main" count="39" uniqueCount="36">
  <si>
    <t>Dato:</t>
  </si>
  <si>
    <t>Vekt lbs</t>
  </si>
  <si>
    <t>Arm</t>
  </si>
  <si>
    <t>Mom/1000</t>
  </si>
  <si>
    <t>Tomvekt</t>
  </si>
  <si>
    <t>Fuel</t>
  </si>
  <si>
    <t>Rear passangers</t>
  </si>
  <si>
    <t>Baggage area 1</t>
  </si>
  <si>
    <t>Baggage area 2</t>
  </si>
  <si>
    <t>Mom</t>
  </si>
  <si>
    <t>Vekt</t>
  </si>
  <si>
    <t>Start</t>
  </si>
  <si>
    <t>Slutt</t>
  </si>
  <si>
    <t>Fuelburn (lbs)</t>
  </si>
  <si>
    <t>Landingsvekt:</t>
  </si>
  <si>
    <t>Maks 120 lbs.</t>
  </si>
  <si>
    <t>Maks 50 lbs.</t>
  </si>
  <si>
    <t>Omregning av vekt:</t>
  </si>
  <si>
    <t>Kg</t>
  </si>
  <si>
    <t>x 2,205</t>
  </si>
  <si>
    <t>=</t>
  </si>
  <si>
    <t>Lbs</t>
  </si>
  <si>
    <t>x 0,454</t>
  </si>
  <si>
    <t>Ramp vekt</t>
  </si>
  <si>
    <t>Taxi og run-up fuel</t>
  </si>
  <si>
    <t>Take off vekt</t>
  </si>
  <si>
    <t>Pilot and front passenger</t>
  </si>
  <si>
    <t>Maks  2407 lbs.</t>
  </si>
  <si>
    <t>Maks  2400 lbs.</t>
  </si>
  <si>
    <t>W/B LN-HOG</t>
  </si>
  <si>
    <t>Maks kombinert vekt baggage area 1+2 = 120 lbs</t>
  </si>
  <si>
    <t>Full tank, 50 gall = 324 lbs,  Reduced, 35 gall = 227 lbs, Half tank, 25 gall = 162 lbs, 1 gallon = 6,47 lbs</t>
  </si>
  <si>
    <t>lbs</t>
  </si>
  <si>
    <t>Ca. 55 lbs / time</t>
  </si>
  <si>
    <t>Kommentar</t>
  </si>
  <si>
    <t>MERK: Kun blå felt fylles ut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</si>
</sst>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4"/>
      <color indexed="53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5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180" fontId="3" fillId="0" borderId="19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180" fontId="3" fillId="0" borderId="21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80" fontId="3" fillId="34" borderId="10" xfId="0" applyNumberFormat="1" applyFont="1" applyFill="1" applyBorder="1" applyAlignment="1">
      <alignment horizontal="center"/>
    </xf>
    <xf numFmtId="180" fontId="3" fillId="35" borderId="10" xfId="0" applyNumberFormat="1" applyFont="1" applyFill="1" applyBorder="1" applyAlignment="1">
      <alignment horizontal="center"/>
    </xf>
    <xf numFmtId="180" fontId="9" fillId="0" borderId="0" xfId="0" applyNumberFormat="1" applyFont="1" applyAlignment="1">
      <alignment/>
    </xf>
    <xf numFmtId="0" fontId="3" fillId="0" borderId="23" xfId="0" applyFont="1" applyBorder="1" applyAlignment="1" applyProtection="1">
      <alignment horizontal="center"/>
      <protection locked="0"/>
    </xf>
    <xf numFmtId="180" fontId="3" fillId="8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-0.0045"/>
          <c:w val="0.9545"/>
          <c:h val="0.9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xVal>
            <c:numRef>
              <c:f>Sheet1!$I$12:$I$13</c:f>
              <c:numCache/>
            </c:numRef>
          </c:xVal>
          <c:yVal>
            <c:numRef>
              <c:f>Sheet1!$J$12:$J$13</c:f>
              <c:numCache/>
            </c:numRef>
          </c:yVal>
          <c:smooth val="0"/>
        </c:ser>
        <c:axId val="49344509"/>
        <c:axId val="41447398"/>
      </c:scatterChart>
      <c:valAx>
        <c:axId val="49344509"/>
        <c:scaling>
          <c:orientation val="minMax"/>
          <c:max val="11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Moment/1000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98"/>
        <c:crossesAt val="1500"/>
        <c:crossBetween val="midCat"/>
        <c:dispUnits/>
        <c:majorUnit val="5"/>
        <c:minorUnit val="5"/>
      </c:valAx>
      <c:valAx>
        <c:axId val="41447398"/>
        <c:scaling>
          <c:orientation val="minMax"/>
          <c:max val="2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lbs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B3B3B3"/>
            </a:solidFill>
            <a:prstDash val="dash"/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crossBetween val="midCat"/>
        <c:dispUnits/>
        <c:majorUnit val="100"/>
        <c:minorUnit val="50"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0.10325</cdr:y>
    </cdr:from>
    <cdr:to>
      <cdr:x>0.954</cdr:x>
      <cdr:y>0.91175</cdr:y>
    </cdr:to>
    <cdr:sp>
      <cdr:nvSpPr>
        <cdr:cNvPr id="1" name="Rett linje 2"/>
        <cdr:cNvSpPr>
          <a:spLocks/>
        </cdr:cNvSpPr>
      </cdr:nvSpPr>
      <cdr:spPr>
        <a:xfrm rot="5400000" flipH="1" flipV="1">
          <a:off x="4095750" y="952500"/>
          <a:ext cx="5514975" cy="7458075"/>
        </a:xfrm>
        <a:prstGeom prst="line">
          <a:avLst/>
        </a:prstGeom>
        <a:solidFill>
          <a:srgbClr val="E6E6E6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0.72175</cdr:x>
      <cdr:y>0.10225</cdr:y>
    </cdr:from>
    <cdr:to>
      <cdr:x>0.95575</cdr:x>
      <cdr:y>0.10325</cdr:y>
    </cdr:to>
    <cdr:sp>
      <cdr:nvSpPr>
        <cdr:cNvPr id="2" name="Rett linje 4"/>
        <cdr:cNvSpPr>
          <a:spLocks/>
        </cdr:cNvSpPr>
      </cdr:nvSpPr>
      <cdr:spPr>
        <a:xfrm rot="10800000" flipH="1">
          <a:off x="7267575" y="942975"/>
          <a:ext cx="2362200" cy="9525"/>
        </a:xfrm>
        <a:prstGeom prst="line">
          <a:avLst/>
        </a:prstGeom>
        <a:solidFill>
          <a:srgbClr val="E6E6E6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0.3945</cdr:x>
      <cdr:y>0.104</cdr:y>
    </cdr:from>
    <cdr:to>
      <cdr:x>0.7235</cdr:x>
      <cdr:y>0.503</cdr:y>
    </cdr:to>
    <cdr:sp>
      <cdr:nvSpPr>
        <cdr:cNvPr id="3" name="Rett linje 6"/>
        <cdr:cNvSpPr>
          <a:spLocks/>
        </cdr:cNvSpPr>
      </cdr:nvSpPr>
      <cdr:spPr>
        <a:xfrm rot="5400000" flipH="1" flipV="1">
          <a:off x="3971925" y="952500"/>
          <a:ext cx="3314700" cy="3686175"/>
        </a:xfrm>
        <a:prstGeom prst="line">
          <a:avLst/>
        </a:prstGeom>
        <a:solidFill>
          <a:srgbClr val="E6E6E6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0.501</cdr:y>
    </cdr:from>
    <cdr:to>
      <cdr:x>0.39525</cdr:x>
      <cdr:y>0.92175</cdr:y>
    </cdr:to>
    <cdr:sp>
      <cdr:nvSpPr>
        <cdr:cNvPr id="4" name="Rett linje 8"/>
        <cdr:cNvSpPr>
          <a:spLocks/>
        </cdr:cNvSpPr>
      </cdr:nvSpPr>
      <cdr:spPr>
        <a:xfrm rot="5400000" flipH="1" flipV="1">
          <a:off x="1857375" y="4619625"/>
          <a:ext cx="2114550" cy="3886200"/>
        </a:xfrm>
        <a:prstGeom prst="line">
          <a:avLst/>
        </a:prstGeom>
        <a:solidFill>
          <a:srgbClr val="E6E6E6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0.37725</cdr:y>
    </cdr:from>
    <cdr:to>
      <cdr:x>0.59725</cdr:x>
      <cdr:y>0.37725</cdr:y>
    </cdr:to>
    <cdr:sp>
      <cdr:nvSpPr>
        <cdr:cNvPr id="5" name="Rett linje 10"/>
        <cdr:cNvSpPr>
          <a:spLocks/>
        </cdr:cNvSpPr>
      </cdr:nvSpPr>
      <cdr:spPr>
        <a:xfrm rot="10800000" flipV="1">
          <a:off x="4991100" y="3476625"/>
          <a:ext cx="1019175" cy="0"/>
        </a:xfrm>
        <a:prstGeom prst="line">
          <a:avLst/>
        </a:prstGeom>
        <a:solidFill>
          <a:srgbClr val="E6E6E6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0.28775</cdr:x>
      <cdr:y>0.37625</cdr:y>
    </cdr:from>
    <cdr:to>
      <cdr:x>0.598</cdr:x>
      <cdr:y>0.919</cdr:y>
    </cdr:to>
    <cdr:sp>
      <cdr:nvSpPr>
        <cdr:cNvPr id="6" name="Rett linje 12"/>
        <cdr:cNvSpPr>
          <a:spLocks/>
        </cdr:cNvSpPr>
      </cdr:nvSpPr>
      <cdr:spPr>
        <a:xfrm rot="5400000" flipH="1" flipV="1">
          <a:off x="2895600" y="3467100"/>
          <a:ext cx="3124200" cy="5010150"/>
        </a:xfrm>
        <a:prstGeom prst="line">
          <a:avLst/>
        </a:prstGeom>
        <a:solidFill>
          <a:srgbClr val="E6E6E6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114300</xdr:rowOff>
    </xdr:from>
    <xdr:to>
      <xdr:col>11</xdr:col>
      <xdr:colOff>19050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123825" y="5343525"/>
        <a:ext cx="10077450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1333500</xdr:colOff>
      <xdr:row>19</xdr:row>
      <xdr:rowOff>266700</xdr:rowOff>
    </xdr:from>
    <xdr:to>
      <xdr:col>2</xdr:col>
      <xdr:colOff>628650</xdr:colOff>
      <xdr:row>22</xdr:row>
      <xdr:rowOff>266700</xdr:rowOff>
    </xdr:to>
    <xdr:sp fLocksText="0">
      <xdr:nvSpPr>
        <xdr:cNvPr id="2" name="Text Box 28"/>
        <xdr:cNvSpPr txBox="1">
          <a:spLocks noChangeArrowheads="1"/>
        </xdr:cNvSpPr>
      </xdr:nvSpPr>
      <xdr:spPr>
        <a:xfrm>
          <a:off x="1333500" y="6143625"/>
          <a:ext cx="2276475" cy="97155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Center of gravity 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moment envelope</a:t>
          </a:r>
        </a:p>
      </xdr:txBody>
    </xdr:sp>
    <xdr:clientData/>
  </xdr:twoCellAnchor>
  <xdr:twoCellAnchor>
    <xdr:from>
      <xdr:col>3</xdr:col>
      <xdr:colOff>266700</xdr:colOff>
      <xdr:row>18</xdr:row>
      <xdr:rowOff>238125</xdr:rowOff>
    </xdr:from>
    <xdr:to>
      <xdr:col>4</xdr:col>
      <xdr:colOff>552450</xdr:colOff>
      <xdr:row>19</xdr:row>
      <xdr:rowOff>219075</xdr:rowOff>
    </xdr:to>
    <xdr:sp fLocksText="0">
      <xdr:nvSpPr>
        <xdr:cNvPr id="3" name="Text Box 29"/>
        <xdr:cNvSpPr txBox="1">
          <a:spLocks noChangeArrowheads="1"/>
        </xdr:cNvSpPr>
      </xdr:nvSpPr>
      <xdr:spPr>
        <a:xfrm>
          <a:off x="4257675" y="5791200"/>
          <a:ext cx="1295400" cy="3048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Normal</a:t>
          </a:r>
        </a:p>
      </xdr:txBody>
    </xdr:sp>
    <xdr:clientData/>
  </xdr:twoCellAnchor>
  <xdr:twoCellAnchor>
    <xdr:from>
      <xdr:col>0</xdr:col>
      <xdr:colOff>1447800</xdr:colOff>
      <xdr:row>30</xdr:row>
      <xdr:rowOff>47625</xdr:rowOff>
    </xdr:from>
    <xdr:to>
      <xdr:col>1</xdr:col>
      <xdr:colOff>142875</xdr:colOff>
      <xdr:row>32</xdr:row>
      <xdr:rowOff>9525</xdr:rowOff>
    </xdr:to>
    <xdr:sp fLocksText="0">
      <xdr:nvSpPr>
        <xdr:cNvPr id="4" name="Text Box 30"/>
        <xdr:cNvSpPr txBox="1">
          <a:spLocks noChangeArrowheads="1"/>
        </xdr:cNvSpPr>
      </xdr:nvSpPr>
      <xdr:spPr>
        <a:xfrm>
          <a:off x="1447800" y="8905875"/>
          <a:ext cx="809625" cy="28575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Utility</a:t>
          </a:r>
        </a:p>
      </xdr:txBody>
    </xdr:sp>
    <xdr:clientData/>
  </xdr:twoCellAnchor>
  <xdr:twoCellAnchor>
    <xdr:from>
      <xdr:col>4</xdr:col>
      <xdr:colOff>552450</xdr:colOff>
      <xdr:row>19</xdr:row>
      <xdr:rowOff>66675</xdr:rowOff>
    </xdr:from>
    <xdr:to>
      <xdr:col>6</xdr:col>
      <xdr:colOff>28575</xdr:colOff>
      <xdr:row>25</xdr:row>
      <xdr:rowOff>47625</xdr:rowOff>
    </xdr:to>
    <xdr:sp>
      <xdr:nvSpPr>
        <xdr:cNvPr id="5" name="Rett pil 37"/>
        <xdr:cNvSpPr>
          <a:spLocks/>
        </xdr:cNvSpPr>
      </xdr:nvSpPr>
      <xdr:spPr>
        <a:xfrm>
          <a:off x="5553075" y="5943600"/>
          <a:ext cx="1609725" cy="1924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28575</xdr:rowOff>
    </xdr:from>
    <xdr:to>
      <xdr:col>3</xdr:col>
      <xdr:colOff>9525</xdr:colOff>
      <xdr:row>39</xdr:row>
      <xdr:rowOff>133350</xdr:rowOff>
    </xdr:to>
    <xdr:sp>
      <xdr:nvSpPr>
        <xdr:cNvPr id="6" name="Rett pil 39"/>
        <xdr:cNvSpPr>
          <a:spLocks/>
        </xdr:cNvSpPr>
      </xdr:nvSpPr>
      <xdr:spPr>
        <a:xfrm>
          <a:off x="2247900" y="9048750"/>
          <a:ext cx="1752600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="80" zoomScaleNormal="80" zoomScalePageLayoutView="0" workbookViewId="0" topLeftCell="A1">
      <selection activeCell="P14" sqref="P14"/>
    </sheetView>
  </sheetViews>
  <sheetFormatPr defaultColWidth="9.140625" defaultRowHeight="12.75"/>
  <cols>
    <col min="1" max="1" width="31.7109375" style="0" customWidth="1"/>
    <col min="2" max="2" width="13.00390625" style="1" customWidth="1"/>
    <col min="3" max="4" width="15.140625" style="1" customWidth="1"/>
    <col min="5" max="5" width="22.8515625" style="0" customWidth="1"/>
    <col min="6" max="11" width="9.140625" style="0" customWidth="1"/>
    <col min="12" max="12" width="5.421875" style="0" customWidth="1"/>
  </cols>
  <sheetData>
    <row r="1" spans="1:5" ht="26.25">
      <c r="A1" s="2" t="s">
        <v>29</v>
      </c>
      <c r="E1" s="37" t="s">
        <v>35</v>
      </c>
    </row>
    <row r="2" spans="2:256" s="3" customFormat="1" ht="18">
      <c r="B2" s="4"/>
      <c r="C2" s="4"/>
      <c r="D2" s="4"/>
      <c r="IV2"/>
    </row>
    <row r="3" spans="1:256" s="3" customFormat="1" ht="18">
      <c r="A3" s="5" t="s">
        <v>0</v>
      </c>
      <c r="B3" s="34"/>
      <c r="C3" s="34"/>
      <c r="D3" s="34"/>
      <c r="IV3"/>
    </row>
    <row r="4" spans="2:256" s="3" customFormat="1" ht="18">
      <c r="B4" s="4"/>
      <c r="C4" s="4"/>
      <c r="D4" s="4"/>
      <c r="IV4"/>
    </row>
    <row r="5" spans="1:256" s="3" customFormat="1" ht="25.5" customHeight="1">
      <c r="A5" s="11"/>
      <c r="B5" s="12" t="s">
        <v>1</v>
      </c>
      <c r="C5" s="12" t="s">
        <v>2</v>
      </c>
      <c r="D5" s="12" t="s">
        <v>3</v>
      </c>
      <c r="E5" s="36" t="s">
        <v>34</v>
      </c>
      <c r="F5" s="6"/>
      <c r="G5" s="6"/>
      <c r="H5" s="6"/>
      <c r="I5" s="6"/>
      <c r="J5" s="6"/>
      <c r="K5" s="6"/>
      <c r="IV5"/>
    </row>
    <row r="6" spans="1:256" s="3" customFormat="1" ht="25.5" customHeight="1" thickBot="1">
      <c r="A6" s="11" t="s">
        <v>4</v>
      </c>
      <c r="B6" s="27">
        <v>1526</v>
      </c>
      <c r="C6" s="31">
        <v>39.04</v>
      </c>
      <c r="D6" s="13">
        <f aca="true" t="shared" si="0" ref="D6:D11">(B6*C6)/1000</f>
        <v>59.57504</v>
      </c>
      <c r="E6" s="6"/>
      <c r="F6" s="6"/>
      <c r="G6" s="6"/>
      <c r="H6" s="6"/>
      <c r="I6" s="6"/>
      <c r="J6" s="6"/>
      <c r="K6" s="6"/>
      <c r="IV6"/>
    </row>
    <row r="7" spans="1:256" s="3" customFormat="1" ht="25.5" customHeight="1" thickBot="1">
      <c r="A7" s="25" t="s">
        <v>5</v>
      </c>
      <c r="B7" s="35"/>
      <c r="C7" s="26">
        <v>48</v>
      </c>
      <c r="D7" s="13">
        <f t="shared" si="0"/>
        <v>0</v>
      </c>
      <c r="E7" s="6" t="s">
        <v>31</v>
      </c>
      <c r="F7" s="6"/>
      <c r="G7" s="6"/>
      <c r="H7" s="6"/>
      <c r="K7" s="6"/>
      <c r="IV7"/>
    </row>
    <row r="8" spans="1:256" s="3" customFormat="1" ht="25.5" customHeight="1" thickBot="1">
      <c r="A8" s="25" t="s">
        <v>26</v>
      </c>
      <c r="B8" s="35"/>
      <c r="C8" s="26">
        <v>37</v>
      </c>
      <c r="D8" s="13">
        <f t="shared" si="0"/>
        <v>0</v>
      </c>
      <c r="E8" s="6"/>
      <c r="F8" s="6"/>
      <c r="G8" s="6"/>
      <c r="H8" s="6"/>
      <c r="I8" s="6"/>
      <c r="J8" s="6"/>
      <c r="K8" s="6"/>
      <c r="IV8"/>
    </row>
    <row r="9" spans="1:256" s="3" customFormat="1" ht="25.5" customHeight="1" thickBot="1">
      <c r="A9" s="25" t="s">
        <v>6</v>
      </c>
      <c r="B9" s="35"/>
      <c r="C9" s="26">
        <v>73</v>
      </c>
      <c r="D9" s="13">
        <f t="shared" si="0"/>
        <v>0</v>
      </c>
      <c r="E9" s="6"/>
      <c r="F9" s="6"/>
      <c r="G9" s="6"/>
      <c r="H9" s="6"/>
      <c r="I9" s="10"/>
      <c r="J9" s="10"/>
      <c r="K9" s="10"/>
      <c r="L9" s="7"/>
      <c r="M9" s="7"/>
      <c r="IV9"/>
    </row>
    <row r="10" spans="1:256" s="3" customFormat="1" ht="25.5" customHeight="1" thickBot="1">
      <c r="A10" s="25" t="s">
        <v>7</v>
      </c>
      <c r="B10" s="35"/>
      <c r="C10" s="26">
        <v>95</v>
      </c>
      <c r="D10" s="13">
        <f t="shared" si="0"/>
        <v>0</v>
      </c>
      <c r="E10" s="6" t="s">
        <v>15</v>
      </c>
      <c r="F10" s="6" t="s">
        <v>30</v>
      </c>
      <c r="G10" s="10"/>
      <c r="H10" s="10"/>
      <c r="I10" s="10"/>
      <c r="J10" s="10"/>
      <c r="K10" s="10"/>
      <c r="L10" s="8"/>
      <c r="M10" s="7"/>
      <c r="IV10"/>
    </row>
    <row r="11" spans="1:256" s="3" customFormat="1" ht="25.5" customHeight="1" thickBot="1">
      <c r="A11" s="25" t="s">
        <v>8</v>
      </c>
      <c r="B11" s="35"/>
      <c r="C11" s="26">
        <v>123</v>
      </c>
      <c r="D11" s="13">
        <f t="shared" si="0"/>
        <v>0</v>
      </c>
      <c r="E11" s="6" t="s">
        <v>16</v>
      </c>
      <c r="F11" s="6"/>
      <c r="G11" s="10"/>
      <c r="H11" s="10"/>
      <c r="I11" s="10" t="s">
        <v>9</v>
      </c>
      <c r="J11" s="10" t="s">
        <v>10</v>
      </c>
      <c r="K11" s="10"/>
      <c r="L11"/>
      <c r="M11" s="7"/>
      <c r="IV11"/>
    </row>
    <row r="12" spans="1:256" s="3" customFormat="1" ht="25.5" customHeight="1">
      <c r="A12" s="14" t="s">
        <v>23</v>
      </c>
      <c r="B12" s="28">
        <f>SUM(B6:B11)</f>
        <v>1526</v>
      </c>
      <c r="C12" s="31"/>
      <c r="D12" s="13">
        <f>SUM(D6:D11)</f>
        <v>59.57504</v>
      </c>
      <c r="E12" s="6" t="s">
        <v>27</v>
      </c>
      <c r="F12" s="6"/>
      <c r="G12" s="10"/>
      <c r="H12" s="10" t="s">
        <v>11</v>
      </c>
      <c r="I12" s="33">
        <f>D14</f>
        <v>59.23904</v>
      </c>
      <c r="J12" s="33">
        <f>B14</f>
        <v>1519</v>
      </c>
      <c r="K12" s="10"/>
      <c r="L12"/>
      <c r="M12" s="7"/>
      <c r="IV12"/>
    </row>
    <row r="13" spans="1:256" s="3" customFormat="1" ht="25.5" customHeight="1">
      <c r="A13" s="14" t="s">
        <v>24</v>
      </c>
      <c r="B13" s="13">
        <v>7</v>
      </c>
      <c r="C13" s="13">
        <v>48</v>
      </c>
      <c r="D13" s="13">
        <f>(B13*C13)/1000</f>
        <v>0.336</v>
      </c>
      <c r="E13" s="6"/>
      <c r="F13" s="6"/>
      <c r="G13" s="10"/>
      <c r="H13" s="10" t="s">
        <v>12</v>
      </c>
      <c r="I13" s="10">
        <f>D16</f>
        <v>59.23904</v>
      </c>
      <c r="J13" s="10">
        <f>B16</f>
        <v>1519</v>
      </c>
      <c r="K13" s="10"/>
      <c r="L13"/>
      <c r="M13" s="7"/>
      <c r="IV13"/>
    </row>
    <row r="14" spans="1:256" s="3" customFormat="1" ht="25.5" customHeight="1" thickBot="1">
      <c r="A14" s="14" t="s">
        <v>25</v>
      </c>
      <c r="B14" s="27">
        <f>B12-B13</f>
        <v>1519</v>
      </c>
      <c r="C14" s="32"/>
      <c r="D14" s="13">
        <f>D12-D13</f>
        <v>59.23904</v>
      </c>
      <c r="E14" s="6" t="s">
        <v>28</v>
      </c>
      <c r="F14" s="6"/>
      <c r="G14" s="10"/>
      <c r="H14" s="10"/>
      <c r="I14" s="10"/>
      <c r="J14" s="10"/>
      <c r="K14" s="10"/>
      <c r="L14"/>
      <c r="M14" s="7"/>
      <c r="IV14"/>
    </row>
    <row r="15" spans="1:256" s="3" customFormat="1" ht="25.5" customHeight="1" thickBot="1">
      <c r="A15" s="25" t="s">
        <v>13</v>
      </c>
      <c r="B15" s="35"/>
      <c r="C15" s="26">
        <v>48</v>
      </c>
      <c r="D15" s="13">
        <f>(B15*C15)/1000</f>
        <v>0</v>
      </c>
      <c r="E15" s="6" t="s">
        <v>33</v>
      </c>
      <c r="F15" s="21" t="s">
        <v>17</v>
      </c>
      <c r="G15" s="22"/>
      <c r="H15" s="22"/>
      <c r="I15" s="22"/>
      <c r="J15" s="22"/>
      <c r="K15" s="23"/>
      <c r="L15" s="7"/>
      <c r="M15" s="7"/>
      <c r="IV15"/>
    </row>
    <row r="16" spans="1:256" s="3" customFormat="1" ht="25.5" customHeight="1" thickBot="1">
      <c r="A16" s="11" t="s">
        <v>14</v>
      </c>
      <c r="B16" s="28">
        <f>B14-B15</f>
        <v>1519</v>
      </c>
      <c r="C16" s="31"/>
      <c r="D16" s="13">
        <f>D14-D15</f>
        <v>59.23904</v>
      </c>
      <c r="E16" s="6" t="s">
        <v>28</v>
      </c>
      <c r="F16" s="24"/>
      <c r="G16" s="15" t="s">
        <v>18</v>
      </c>
      <c r="H16" s="16" t="s">
        <v>19</v>
      </c>
      <c r="I16" s="16" t="s">
        <v>20</v>
      </c>
      <c r="J16" s="29">
        <f>F16*2.205</f>
        <v>0</v>
      </c>
      <c r="K16" s="17" t="s">
        <v>21</v>
      </c>
      <c r="L16" s="7"/>
      <c r="M16" s="7">
        <v>2</v>
      </c>
      <c r="IV16"/>
    </row>
    <row r="17" spans="2:256" s="3" customFormat="1" ht="25.5" customHeight="1" thickBot="1">
      <c r="B17" s="9" t="str">
        <f>IF(B14&gt;2400,"OVERVEKT","Vekt OK")</f>
        <v>Vekt OK</v>
      </c>
      <c r="C17" s="4"/>
      <c r="D17" s="4"/>
      <c r="F17" s="24"/>
      <c r="G17" s="18" t="s">
        <v>32</v>
      </c>
      <c r="H17" s="18" t="s">
        <v>22</v>
      </c>
      <c r="I17" s="19" t="s">
        <v>20</v>
      </c>
      <c r="J17" s="30">
        <f>F17*0.454</f>
        <v>0</v>
      </c>
      <c r="K17" s="20" t="s">
        <v>18</v>
      </c>
      <c r="IV17"/>
    </row>
    <row r="18" spans="2:256" s="3" customFormat="1" ht="25.5" customHeight="1">
      <c r="B18" s="4"/>
      <c r="C18" s="4"/>
      <c r="D18" s="4"/>
      <c r="IV18"/>
    </row>
    <row r="19" spans="2:256" s="3" customFormat="1" ht="25.5" customHeight="1">
      <c r="B19" s="4"/>
      <c r="C19" s="4"/>
      <c r="D19" s="4"/>
      <c r="IV19"/>
    </row>
    <row r="20" spans="2:256" s="3" customFormat="1" ht="25.5" customHeight="1">
      <c r="B20" s="4"/>
      <c r="C20" s="4"/>
      <c r="D20" s="4"/>
      <c r="IV20"/>
    </row>
    <row r="21" spans="2:256" s="3" customFormat="1" ht="25.5" customHeight="1">
      <c r="B21" s="4"/>
      <c r="C21" s="4"/>
      <c r="D21" s="4"/>
      <c r="IV21"/>
    </row>
    <row r="22" spans="2:256" s="3" customFormat="1" ht="25.5" customHeight="1">
      <c r="B22" s="4"/>
      <c r="C22" s="4"/>
      <c r="D22" s="4"/>
      <c r="IV22"/>
    </row>
    <row r="23" spans="2:256" s="3" customFormat="1" ht="25.5" customHeight="1">
      <c r="B23" s="4"/>
      <c r="C23" s="4"/>
      <c r="D23" s="4"/>
      <c r="IV23"/>
    </row>
    <row r="24" spans="2:256" s="3" customFormat="1" ht="25.5" customHeight="1">
      <c r="B24" s="4"/>
      <c r="C24" s="4"/>
      <c r="D24" s="4"/>
      <c r="IV24"/>
    </row>
    <row r="25" spans="2:256" s="3" customFormat="1" ht="25.5" customHeight="1">
      <c r="B25" s="4"/>
      <c r="C25" s="4"/>
      <c r="D25" s="4"/>
      <c r="IV25"/>
    </row>
    <row r="26" spans="2:256" s="3" customFormat="1" ht="25.5" customHeight="1">
      <c r="B26" s="4"/>
      <c r="C26" s="4"/>
      <c r="D26" s="4"/>
      <c r="IV26"/>
    </row>
    <row r="27" spans="2:256" s="3" customFormat="1" ht="18">
      <c r="B27" s="4"/>
      <c r="C27" s="4"/>
      <c r="D27" s="4"/>
      <c r="IV27"/>
    </row>
  </sheetData>
  <sheetProtection/>
  <mergeCells count="1">
    <mergeCell ref="B3:D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</dc:creator>
  <cp:keywords/>
  <dc:description/>
  <cp:lastModifiedBy>Tommy Thoresen Vikene</cp:lastModifiedBy>
  <dcterms:created xsi:type="dcterms:W3CDTF">2009-04-03T18:49:51Z</dcterms:created>
  <dcterms:modified xsi:type="dcterms:W3CDTF">2019-09-14T21:50:12Z</dcterms:modified>
  <cp:category/>
  <cp:version/>
  <cp:contentType/>
  <cp:contentStatus/>
</cp:coreProperties>
</file>